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https://vide-my.sharepoint.com/personal/solvitavaivode_varam_gov_lv/Documents/Desktop/DARBS_2021/LNG_2021/NIN/JAUNAIS PRECIZETAIS NO LPS/Pamatojošie dokumenti/Tukuma novads/Tukuma novads/"/>
    </mc:Choice>
  </mc:AlternateContent>
  <xr:revisionPtr revIDLastSave="2" documentId="11_D9ED7851BF34C07432CEAADD9224DF78611D2752" xr6:coauthVersionLast="47" xr6:coauthVersionMax="47" xr10:uidLastSave="{6E670DBF-107B-42C7-83EF-55412E3B84FF}"/>
  <bookViews>
    <workbookView xWindow="-110" yWindow="-110" windowWidth="19420" windowHeight="10420" xr2:uid="{00000000-000D-0000-FFFF-FFFF00000000}"/>
  </bookViews>
  <sheets>
    <sheet name="TUKUMA NOVADA DOME"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6" i="4" l="1"/>
  <c r="K35" i="4" l="1"/>
  <c r="J33" i="4"/>
  <c r="J26" i="4"/>
  <c r="L26" i="4" s="1"/>
  <c r="K28" i="4"/>
  <c r="K21" i="4"/>
  <c r="J21" i="4"/>
  <c r="L21" i="4" s="1"/>
  <c r="J35" i="4" l="1"/>
  <c r="L35" i="4" s="1"/>
  <c r="J36" i="4"/>
  <c r="J34" i="4"/>
  <c r="J28" i="4"/>
  <c r="L28" i="4" s="1"/>
  <c r="J29" i="4"/>
  <c r="J27" i="4"/>
  <c r="J23" i="4"/>
  <c r="J24" i="4"/>
  <c r="J22" i="4"/>
  <c r="K36" i="4"/>
  <c r="K33" i="4"/>
  <c r="L33" i="4" s="1"/>
  <c r="D32" i="4"/>
  <c r="K29" i="4"/>
  <c r="D26" i="4"/>
  <c r="K24" i="4"/>
  <c r="K23" i="4"/>
  <c r="K22" i="4"/>
  <c r="D21" i="4"/>
  <c r="D39" i="4" l="1"/>
  <c r="L23" i="4"/>
  <c r="L36" i="4"/>
  <c r="L29" i="4"/>
  <c r="L24" i="4"/>
  <c r="L22" i="4"/>
  <c r="I25" i="4"/>
  <c r="L25" i="4" l="1"/>
  <c r="Q25" i="4" s="1"/>
  <c r="K34" i="4"/>
  <c r="L34" i="4" s="1"/>
  <c r="L37" i="4" s="1"/>
  <c r="Q37" i="4" s="1"/>
  <c r="I30" i="4"/>
  <c r="I37" i="4" s="1"/>
  <c r="K27" i="4"/>
  <c r="L27" i="4" s="1"/>
  <c r="L30" i="4" s="1"/>
  <c r="I39" i="4" l="1"/>
  <c r="Q30" i="4"/>
  <c r="Q39" i="4" s="1"/>
  <c r="L39"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NASIPD</author>
  </authors>
  <commentList>
    <comment ref="E18" authorId="0" shapeId="0" xr:uid="{00000000-0006-0000-0000-000001000000}">
      <text>
        <r>
          <rPr>
            <b/>
            <sz val="9"/>
            <color indexed="81"/>
            <rFont val="Tahoma"/>
            <family val="2"/>
            <charset val="186"/>
          </rPr>
          <t>NASIPD:</t>
        </r>
        <r>
          <rPr>
            <sz val="9"/>
            <color indexed="81"/>
            <rFont val="Tahoma"/>
            <family val="2"/>
            <charset val="186"/>
          </rPr>
          <t xml:space="preserve">
Pie palielinājuma aprēķina lēmuma/nolēmuma datums ir būtisks. Līdz ar to ierosinām to šeit iekļaut</t>
        </r>
      </text>
    </comment>
  </commentList>
</comments>
</file>

<file path=xl/sharedStrings.xml><?xml version="1.0" encoding="utf-8"?>
<sst xmlns="http://schemas.openxmlformats.org/spreadsheetml/2006/main" count="48" uniqueCount="48">
  <si>
    <t>Pašvaldības nosaukums</t>
  </si>
  <si>
    <t>Tabulu aizpildīja</t>
  </si>
  <si>
    <t>vārds uzvārda</t>
  </si>
  <si>
    <t>e-pasts</t>
  </si>
  <si>
    <t>telefons</t>
  </si>
  <si>
    <t>Latrostrans izlīguma iesnieguma datums, ja tāds ir</t>
  </si>
  <si>
    <t>Latrostrans izlīguma iesniegumā piemērotie   procenti, ja no iesnieguma to var izsecināt</t>
  </si>
  <si>
    <t>Ja atmaksāts, atmaksātā NIN summa</t>
  </si>
  <si>
    <t>Ja atmaksāts, atmaksātā % summa</t>
  </si>
  <si>
    <t>Ja atmaksāts, KOPĀ= NIN summa+%summa</t>
  </si>
  <si>
    <t>Taksācijas gads</t>
  </si>
  <si>
    <r>
      <t xml:space="preserve">Tiesas sprieduma </t>
    </r>
    <r>
      <rPr>
        <b/>
        <u/>
        <sz val="11"/>
        <color theme="1"/>
        <rFont val="Calibri"/>
        <family val="2"/>
        <charset val="186"/>
        <scheme val="minor"/>
      </rPr>
      <t>spēkā stāšanās datums</t>
    </r>
    <r>
      <rPr>
        <sz val="11"/>
        <color theme="1"/>
        <rFont val="Calibri"/>
        <family val="2"/>
        <charset val="186"/>
        <scheme val="minor"/>
      </rPr>
      <t>, ja tāds jau ir</t>
    </r>
  </si>
  <si>
    <r>
      <rPr>
        <b/>
        <sz val="11"/>
        <color theme="1"/>
        <rFont val="Calibri"/>
        <family val="2"/>
        <charset val="186"/>
        <scheme val="minor"/>
      </rPr>
      <t>Pārrēķinātais</t>
    </r>
    <r>
      <rPr>
        <sz val="11"/>
        <color theme="1"/>
        <rFont val="Calibri"/>
        <family val="2"/>
        <charset val="186"/>
        <scheme val="minor"/>
      </rPr>
      <t xml:space="preserve"> NIN, EUR</t>
    </r>
  </si>
  <si>
    <r>
      <rPr>
        <b/>
        <sz val="11"/>
        <color theme="1"/>
        <rFont val="Calibri"/>
        <family val="2"/>
        <charset val="186"/>
        <scheme val="minor"/>
      </rPr>
      <t>Aprēķinātais NIN</t>
    </r>
    <r>
      <rPr>
        <sz val="11"/>
        <color theme="1"/>
        <rFont val="Calibri"/>
        <family val="2"/>
        <charset val="186"/>
        <scheme val="minor"/>
      </rPr>
      <t xml:space="preserve"> par konkrētajām inženierbūvēm, kurām VZD laboja KV (ar sākotnējo administratīvo aktu), EUR</t>
    </r>
  </si>
  <si>
    <r>
      <rPr>
        <b/>
        <sz val="11"/>
        <color theme="1"/>
        <rFont val="Calibri"/>
        <family val="2"/>
        <charset val="186"/>
        <scheme val="minor"/>
      </rPr>
      <t>Atmaksājamā NIN pamatsumma</t>
    </r>
    <r>
      <rPr>
        <sz val="11"/>
        <color theme="1"/>
        <rFont val="Calibri"/>
        <family val="2"/>
        <charset val="186"/>
        <scheme val="minor"/>
      </rPr>
      <t xml:space="preserve"> (aprēķinātais -pārrēķinātais), EUR</t>
    </r>
  </si>
  <si>
    <t>NIN samaksas datums/datumi (diena/-as, kad maksājums saņemts/-i budžetā)</t>
  </si>
  <si>
    <t>Attiecīgajā datumā  budžetā samaksātais NIN, EUR</t>
  </si>
  <si>
    <t>Summāri samaksāts NIN, EUR</t>
  </si>
  <si>
    <t>Atmaksājamā nodokļa daļa, EUR</t>
  </si>
  <si>
    <r>
      <rPr>
        <b/>
        <sz val="11"/>
        <rFont val="Calibri"/>
        <family val="2"/>
        <charset val="186"/>
        <scheme val="minor"/>
      </rPr>
      <t xml:space="preserve">Dienu skaits </t>
    </r>
    <r>
      <rPr>
        <sz val="11"/>
        <rFont val="Calibri"/>
        <family val="2"/>
        <charset val="186"/>
        <scheme val="minor"/>
      </rPr>
      <t xml:space="preserve">no budžetā iemaksātā NIN maksājuma līdz </t>
    </r>
    <r>
      <rPr>
        <b/>
        <sz val="11"/>
        <rFont val="Calibri"/>
        <family val="2"/>
        <charset val="186"/>
        <scheme val="minor"/>
      </rPr>
      <t xml:space="preserve"> tiesas sprieduma spekā stāšanās dienai</t>
    </r>
    <r>
      <rPr>
        <sz val="11"/>
        <rFont val="Calibri"/>
        <family val="2"/>
        <charset val="186"/>
        <scheme val="minor"/>
      </rPr>
      <t xml:space="preserve"> vai- skatīt 1.piebildi *</t>
    </r>
  </si>
  <si>
    <t>Likuma “Par nodokļiem un nodevām” 28.pants paredz, ka nodokļa maksājums atmaksājams un palielinājuma summa aprēķināma tikai, pamatojoties uz nodokļu administrācijas lēmumu vai tiesas nolēmumu.</t>
  </si>
  <si>
    <t>Palielinājuma summa aprēķināma atmaksājamajai nodokļu summai šādā apmērā:</t>
  </si>
  <si>
    <t xml:space="preserve">Līdz ar to, ja ir saņemti vairāki nodokļu maksājumi atšķirīgos termiņos, tad palielinājuma summa katram šis atmaksājamajam nodokļu maksājumam ir aprēķināma atsevišķi, ņemot vērā, ka aprēķinā ietveramo dienu skaits nebūs vienāds. </t>
  </si>
  <si>
    <t>Palielinājuma summa  ar 0,025% likmi par vienu dienu, EUR</t>
  </si>
  <si>
    <t>Palielinājuma summa  ar 0,05% likmi par vienu dienu, EUR</t>
  </si>
  <si>
    <r>
      <rPr>
        <b/>
        <sz val="11"/>
        <color theme="1"/>
        <rFont val="Calibri"/>
        <family val="2"/>
        <charset val="186"/>
        <scheme val="minor"/>
      </rPr>
      <t xml:space="preserve">Palielinājuma summa kopā </t>
    </r>
    <r>
      <rPr>
        <sz val="11"/>
        <color theme="1"/>
        <rFont val="Calibri"/>
        <family val="2"/>
        <charset val="186"/>
        <scheme val="minor"/>
      </rPr>
      <t>(palielinājuma summa ar 0,025% un palielinājuma summa ar 0,05% likmi), EUR</t>
    </r>
  </si>
  <si>
    <t>KOPĀ par visiem taksācijas gadiem</t>
  </si>
  <si>
    <r>
      <rPr>
        <b/>
        <i/>
        <sz val="11"/>
        <rFont val="Calibri"/>
        <family val="2"/>
        <charset val="186"/>
        <scheme val="minor"/>
      </rPr>
      <t>Palielinājuma summa  ar 0,05% likmi</t>
    </r>
    <r>
      <rPr>
        <i/>
        <sz val="11"/>
        <rFont val="Calibri"/>
        <family val="2"/>
        <charset val="186"/>
        <scheme val="minor"/>
      </rPr>
      <t xml:space="preserve"> kopā, EUR</t>
    </r>
  </si>
  <si>
    <t>KOPĀ Atmaksājamā NIN pamatsumma</t>
  </si>
  <si>
    <t xml:space="preserve">Finanšu ministrijas skaidrojums: </t>
  </si>
  <si>
    <t>2) 0 % 15 dienas no nodokļu administrācijas lēmuma vai tiesas nolēmuma spēkā stāšanās dienas, kas ir termiņš labprātīgai atmaksai bez palielinājuma summas aprēķina.</t>
  </si>
  <si>
    <r>
      <t xml:space="preserve">1) 0,025 % (kas ir puse no likuma “Par nodokļiem un nodevām” 29.panta otrajā daļā noteiktās nokavējuma naudas), kas tiek aprēķināta, sākot ar </t>
    </r>
    <r>
      <rPr>
        <i/>
        <sz val="12"/>
        <color rgb="FF000000"/>
        <rFont val="Calibri Light"/>
        <family val="2"/>
        <charset val="186"/>
      </rPr>
      <t>dienu, kad budžetā saņemts nodokļu maksājums, līdz dienai, kad stājies spēkā nodokļu administrācijas lēmums vai tiesas nolēmums.</t>
    </r>
  </si>
  <si>
    <r>
      <t>3) 0,05 %  </t>
    </r>
    <r>
      <rPr>
        <i/>
        <sz val="12"/>
        <color theme="1"/>
        <rFont val="Calibri Light"/>
        <family val="2"/>
        <charset val="186"/>
      </rPr>
      <t>(likuma “Par nodokļiem un nodevām” 29.panta otrajā daļā noteiktās nokavējuma naudas apmērā), sākot ar 16.dienu no nodokļu administrācijas lēmuma vai tiesas nolēmuma spēkā stāšanās dienas līdz atmaksas dienai.</t>
    </r>
  </si>
  <si>
    <r>
      <rPr>
        <b/>
        <sz val="11"/>
        <rFont val="Calibri"/>
        <family val="2"/>
        <charset val="186"/>
        <scheme val="minor"/>
      </rPr>
      <t xml:space="preserve">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t>
    </r>
    <r>
      <rPr>
        <sz val="9"/>
        <rFont val="Calibri"/>
        <family val="2"/>
        <charset val="186"/>
        <scheme val="minor"/>
      </rPr>
      <t>no tiesas sprieduma spēkā stāšanās vai no pašvaldības pārrēķinātā NIN administratīvā akta  datuma līdz NIN atmaksai VAI skatīt 2.piebildi**</t>
    </r>
  </si>
  <si>
    <t>Atmaksas datums, ja atmaksāts</t>
  </si>
  <si>
    <r>
      <rPr>
        <u/>
        <sz val="11"/>
        <color theme="1"/>
        <rFont val="Calibri"/>
        <family val="2"/>
        <charset val="186"/>
        <scheme val="minor"/>
      </rPr>
      <t>Pārrēķinātā NIN admistratīvā akta</t>
    </r>
    <r>
      <rPr>
        <sz val="11"/>
        <color theme="1"/>
        <rFont val="Calibri"/>
        <family val="2"/>
        <charset val="186"/>
        <scheme val="minor"/>
      </rPr>
      <t xml:space="preserve"> (pašvaldības lēmuma datums, ja tāds jau pienemts) </t>
    </r>
    <r>
      <rPr>
        <u/>
        <sz val="11"/>
        <color theme="1"/>
        <rFont val="Calibri"/>
        <family val="2"/>
        <charset val="186"/>
        <scheme val="minor"/>
      </rPr>
      <t>datums</t>
    </r>
  </si>
  <si>
    <t>izlīguma iesniegumā norādītā atmaksājamā NIN pamatsumma</t>
  </si>
  <si>
    <t>izlīguma iesniegumā norādītā maksājamo  % summa</t>
  </si>
  <si>
    <r>
      <t xml:space="preserve">KOPĀ Palielinājuma summa, atbilstoši </t>
    </r>
    <r>
      <rPr>
        <b/>
        <u/>
        <sz val="11"/>
        <color theme="1"/>
        <rFont val="Calibri"/>
        <family val="2"/>
        <charset val="186"/>
        <scheme val="minor"/>
      </rPr>
      <t>aprēķinam</t>
    </r>
  </si>
  <si>
    <r>
      <t xml:space="preserve">Palielinājuma summas </t>
    </r>
    <r>
      <rPr>
        <b/>
        <u/>
        <sz val="11"/>
        <color theme="1"/>
        <rFont val="Calibri"/>
        <family val="2"/>
        <charset val="186"/>
        <scheme val="minor"/>
      </rPr>
      <t>APRĒĶINS</t>
    </r>
  </si>
  <si>
    <r>
      <rPr>
        <b/>
        <i/>
        <sz val="11"/>
        <rFont val="Calibri"/>
        <family val="2"/>
        <charset val="186"/>
        <scheme val="minor"/>
      </rPr>
      <t>Palielinājuma summa  ar 0,025% likmi</t>
    </r>
    <r>
      <rPr>
        <i/>
        <sz val="11"/>
        <rFont val="Calibri"/>
        <family val="2"/>
        <charset val="186"/>
        <scheme val="minor"/>
      </rPr>
      <t xml:space="preserve"> kopā, EUR </t>
    </r>
  </si>
  <si>
    <t>lēmuma vai tiesas nolēmuma datums (t.i. datums līdz kuram rēķināma palielinājuma summa)</t>
  </si>
  <si>
    <t>16. diena no lēmuma vai tiesas nolēmuma datuma (t.i., datums, ar kuru rēķināma palielinājuma summa 0,05 % likmi)</t>
  </si>
  <si>
    <r>
      <rPr>
        <b/>
        <sz val="11"/>
        <rFont val="Calibri"/>
        <family val="2"/>
        <charset val="186"/>
        <scheme val="minor"/>
      </rPr>
      <t>*1. piebilde= Dienu skaits no budžetā iemaksātā NIN maksājuma līdz tiesas sprieduma spekā stāšanās dienai</t>
    </r>
    <r>
      <rPr>
        <sz val="11"/>
        <rFont val="Calibri"/>
        <family val="2"/>
        <charset val="186"/>
        <scheme val="minor"/>
      </rPr>
      <t>, (vai faktiskajai  atmaksai, ja tā veikta ātrāk/  vai dienu skaits līdz pašvaldības pārrēķinātā NIN administratīvā akta datumam, ja tāds pieņemts/  vai dienu skaits līdz 16.06.2021., ja nav stājies spēkā  tiesas spriedums un nav pieņemts pārrēķinātā NIN administratīvais akts)</t>
    </r>
  </si>
  <si>
    <r>
      <rPr>
        <b/>
        <sz val="11"/>
        <rFont val="Calibri"/>
        <family val="2"/>
        <charset val="186"/>
        <scheme val="minor"/>
      </rPr>
      <t xml:space="preserve">** 2.piebilde= 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no tiesas sprieduma spēkā stāšanās vai no pašvaldības pārrēķinātā NIN adminsitratīvā akta  datuma līdz NIN atmaksai.</t>
    </r>
  </si>
  <si>
    <t>Tukuma novada Dome</t>
  </si>
  <si>
    <t>Baiba Zonberga-Koptajjeva</t>
  </si>
  <si>
    <t>baiba.zonberga-koptjajeva@tukums.lv 29616682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</si>
</sst>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_-* #,##0_-;\-* #,##0_-;_-* &quot;-&quot;??_-;_-@_-"/>
    <numFmt numFmtId="166" formatCode="#,##0.00_ ;\-#,##0.00\ "/>
    <numFmt numFmtId="167" formatCode="_-* #,##0.00\ _€_-;\-* #,##0.00\ _€_-;_-* &quot;-&quot;??\ _€_-;_-@_-"/>
  </numFmts>
  <fonts count="25" x14ac:knownFonts="1">
    <font>
      <sz val="11"/>
      <color theme="1"/>
      <name val="Calibri"/>
      <family val="2"/>
      <charset val="186"/>
      <scheme val="minor"/>
    </font>
    <font>
      <sz val="12"/>
      <color rgb="FF44546A"/>
      <name val="Times New Roman"/>
      <family val="1"/>
      <charset val="186"/>
    </font>
    <font>
      <b/>
      <sz val="11"/>
      <color theme="1"/>
      <name val="Calibri"/>
      <family val="2"/>
      <charset val="186"/>
      <scheme val="minor"/>
    </font>
    <font>
      <sz val="11"/>
      <color theme="1"/>
      <name val="Calibri"/>
      <family val="2"/>
      <charset val="186"/>
      <scheme val="minor"/>
    </font>
    <font>
      <sz val="11"/>
      <color rgb="FFFF0000"/>
      <name val="Calibri"/>
      <family val="2"/>
      <charset val="186"/>
      <scheme val="minor"/>
    </font>
    <font>
      <i/>
      <sz val="11"/>
      <color theme="1"/>
      <name val="Calibri"/>
      <family val="2"/>
      <charset val="186"/>
      <scheme val="minor"/>
    </font>
    <font>
      <b/>
      <u/>
      <sz val="11"/>
      <color theme="1"/>
      <name val="Calibri"/>
      <family val="2"/>
      <charset val="186"/>
      <scheme val="minor"/>
    </font>
    <font>
      <sz val="12"/>
      <name val="Times New Roman"/>
      <family val="1"/>
      <charset val="186"/>
    </font>
    <font>
      <sz val="11"/>
      <name val="Calibri"/>
      <family val="2"/>
      <charset val="186"/>
      <scheme val="minor"/>
    </font>
    <font>
      <b/>
      <sz val="11"/>
      <name val="Calibri"/>
      <family val="2"/>
      <charset val="186"/>
      <scheme val="minor"/>
    </font>
    <font>
      <i/>
      <sz val="11"/>
      <color rgb="FFFF0000"/>
      <name val="Calibri"/>
      <family val="2"/>
      <charset val="186"/>
      <scheme val="minor"/>
    </font>
    <font>
      <i/>
      <sz val="11"/>
      <name val="Calibri"/>
      <family val="2"/>
      <charset val="186"/>
      <scheme val="minor"/>
    </font>
    <font>
      <b/>
      <i/>
      <sz val="11"/>
      <name val="Calibri"/>
      <family val="2"/>
      <charset val="186"/>
      <scheme val="minor"/>
    </font>
    <font>
      <b/>
      <i/>
      <sz val="11"/>
      <color theme="1"/>
      <name val="Calibri"/>
      <family val="2"/>
      <charset val="186"/>
      <scheme val="minor"/>
    </font>
    <font>
      <b/>
      <i/>
      <u/>
      <sz val="11"/>
      <color theme="1"/>
      <name val="Calibri"/>
      <family val="2"/>
      <charset val="186"/>
      <scheme val="minor"/>
    </font>
    <font>
      <i/>
      <sz val="12"/>
      <color rgb="FF000000"/>
      <name val="Calibri Light"/>
      <family val="2"/>
      <charset val="186"/>
    </font>
    <font>
      <i/>
      <sz val="12"/>
      <color theme="1"/>
      <name val="Calibri Light"/>
      <family val="2"/>
      <charset val="186"/>
    </font>
    <font>
      <sz val="9"/>
      <name val="Calibri"/>
      <family val="2"/>
      <charset val="186"/>
      <scheme val="minor"/>
    </font>
    <font>
      <u/>
      <sz val="11"/>
      <color theme="1"/>
      <name val="Calibri"/>
      <family val="2"/>
      <charset val="186"/>
      <scheme val="minor"/>
    </font>
    <font>
      <sz val="11"/>
      <color rgb="FF0070C0"/>
      <name val="Calibri"/>
      <family val="2"/>
      <charset val="186"/>
      <scheme val="minor"/>
    </font>
    <font>
      <sz val="9"/>
      <color indexed="81"/>
      <name val="Tahoma"/>
      <family val="2"/>
      <charset val="186"/>
    </font>
    <font>
      <b/>
      <sz val="9"/>
      <color indexed="81"/>
      <name val="Tahoma"/>
      <family val="2"/>
      <charset val="186"/>
    </font>
    <font>
      <i/>
      <sz val="11"/>
      <color rgb="FF0070C0"/>
      <name val="Calibri"/>
      <family val="2"/>
      <charset val="186"/>
      <scheme val="minor"/>
    </font>
    <font>
      <b/>
      <sz val="11"/>
      <color rgb="FFFF0000"/>
      <name val="Calibri"/>
      <family val="2"/>
      <charset val="186"/>
      <scheme val="minor"/>
    </font>
    <font>
      <u/>
      <sz val="11"/>
      <color theme="10"/>
      <name val="Calibri"/>
      <family val="2"/>
      <charset val="186"/>
      <scheme val="minor"/>
    </font>
  </fonts>
  <fills count="3">
    <fill>
      <patternFill patternType="none"/>
    </fill>
    <fill>
      <patternFill patternType="gray125"/>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164" fontId="3" fillId="0" borderId="0" applyFont="0" applyFill="0" applyBorder="0" applyAlignment="0" applyProtection="0"/>
    <xf numFmtId="0" fontId="24" fillId="0" borderId="0" applyNumberFormat="0" applyFill="0" applyBorder="0" applyAlignment="0" applyProtection="0"/>
  </cellStyleXfs>
  <cellXfs count="69">
    <xf numFmtId="0" fontId="0" fillId="0" borderId="0" xfId="0"/>
    <xf numFmtId="0" fontId="0" fillId="0" borderId="1" xfId="0" applyBorder="1"/>
    <xf numFmtId="0" fontId="0" fillId="0" borderId="2" xfId="0" applyBorder="1"/>
    <xf numFmtId="0" fontId="0" fillId="0" borderId="3" xfId="0" applyBorder="1"/>
    <xf numFmtId="0" fontId="0" fillId="0" borderId="0" xfId="0" applyBorder="1"/>
    <xf numFmtId="0" fontId="0" fillId="0" borderId="0" xfId="0" applyFill="1" applyBorder="1"/>
    <xf numFmtId="0" fontId="0" fillId="0" borderId="0" xfId="0" applyFill="1" applyAlignment="1">
      <alignment wrapText="1"/>
    </xf>
    <xf numFmtId="0" fontId="1" fillId="0" borderId="0" xfId="0" applyFont="1" applyFill="1" applyAlignment="1">
      <alignment horizontal="left" vertical="center" wrapText="1"/>
    </xf>
    <xf numFmtId="164" fontId="0" fillId="0" borderId="0" xfId="1" applyFont="1" applyFill="1" applyAlignment="1">
      <alignment wrapText="1"/>
    </xf>
    <xf numFmtId="164" fontId="0" fillId="0" borderId="0" xfId="1" applyFont="1"/>
    <xf numFmtId="165" fontId="0" fillId="0" borderId="0" xfId="1" applyNumberFormat="1" applyFont="1" applyFill="1" applyAlignment="1">
      <alignment wrapText="1"/>
    </xf>
    <xf numFmtId="165" fontId="0" fillId="0" borderId="0" xfId="1" applyNumberFormat="1" applyFont="1"/>
    <xf numFmtId="0" fontId="4" fillId="0" borderId="0" xfId="0" applyFont="1"/>
    <xf numFmtId="0" fontId="4" fillId="0" borderId="0" xfId="0" applyFont="1" applyFill="1" applyAlignment="1">
      <alignment wrapText="1"/>
    </xf>
    <xf numFmtId="0" fontId="5" fillId="0" borderId="0" xfId="0" applyFont="1" applyFill="1" applyAlignment="1">
      <alignment horizontal="center"/>
    </xf>
    <xf numFmtId="0" fontId="0" fillId="0" borderId="1" xfId="0" applyFill="1" applyBorder="1"/>
    <xf numFmtId="0" fontId="0" fillId="0" borderId="1" xfId="0" applyBorder="1" applyAlignment="1">
      <alignment wrapText="1"/>
    </xf>
    <xf numFmtId="0" fontId="0" fillId="0" borderId="0" xfId="0" applyAlignment="1">
      <alignment vertical="top" wrapText="1"/>
    </xf>
    <xf numFmtId="0" fontId="5" fillId="0" borderId="0" xfId="0" applyFont="1" applyFill="1" applyAlignment="1">
      <alignment wrapText="1"/>
    </xf>
    <xf numFmtId="0" fontId="0" fillId="0" borderId="0" xfId="0" applyFill="1" applyBorder="1" applyAlignment="1">
      <alignment wrapText="1"/>
    </xf>
    <xf numFmtId="164" fontId="2" fillId="0" borderId="0" xfId="0" applyNumberFormat="1" applyFont="1"/>
    <xf numFmtId="165" fontId="2" fillId="0" borderId="0" xfId="1" applyNumberFormat="1" applyFont="1" applyFill="1" applyAlignment="1">
      <alignment wrapText="1"/>
    </xf>
    <xf numFmtId="164" fontId="0" fillId="0" borderId="0" xfId="0" applyNumberFormat="1" applyFill="1" applyAlignment="1">
      <alignment wrapText="1"/>
    </xf>
    <xf numFmtId="0" fontId="10" fillId="0" borderId="0" xfId="0" applyFont="1" applyFill="1" applyAlignment="1">
      <alignment horizontal="left"/>
    </xf>
    <xf numFmtId="0" fontId="1" fillId="0" borderId="0" xfId="0" applyFont="1" applyFill="1" applyAlignment="1">
      <alignment horizontal="left" wrapText="1"/>
    </xf>
    <xf numFmtId="0" fontId="0" fillId="0" borderId="0" xfId="0" applyAlignment="1"/>
    <xf numFmtId="0" fontId="6" fillId="0" borderId="0" xfId="0" applyFont="1"/>
    <xf numFmtId="0" fontId="6" fillId="0" borderId="0" xfId="0" applyFont="1" applyAlignment="1"/>
    <xf numFmtId="164" fontId="6" fillId="0" borderId="0" xfId="0" applyNumberFormat="1" applyFont="1"/>
    <xf numFmtId="165" fontId="6" fillId="0" borderId="0" xfId="0" applyNumberFormat="1" applyFont="1"/>
    <xf numFmtId="164" fontId="5" fillId="0" borderId="0" xfId="0" applyNumberFormat="1" applyFont="1" applyFill="1" applyAlignment="1">
      <alignment wrapText="1"/>
    </xf>
    <xf numFmtId="164" fontId="13" fillId="0" borderId="0" xfId="0" applyNumberFormat="1" applyFont="1"/>
    <xf numFmtId="0" fontId="5" fillId="0" borderId="0" xfId="0" applyFont="1"/>
    <xf numFmtId="164" fontId="14" fillId="0" borderId="0" xfId="0" applyNumberFormat="1" applyFont="1"/>
    <xf numFmtId="0" fontId="0" fillId="0" borderId="1" xfId="0" applyBorder="1" applyAlignment="1">
      <alignment horizontal="center" vertical="top" wrapText="1"/>
    </xf>
    <xf numFmtId="0" fontId="2" fillId="0" borderId="1" xfId="0" applyFont="1" applyBorder="1"/>
    <xf numFmtId="0" fontId="2" fillId="0" borderId="3" xfId="0" applyFont="1" applyBorder="1"/>
    <xf numFmtId="0" fontId="2" fillId="0" borderId="3" xfId="0" applyFont="1" applyBorder="1" applyAlignment="1">
      <alignment wrapText="1"/>
    </xf>
    <xf numFmtId="0" fontId="5" fillId="0" borderId="0" xfId="0" applyFont="1" applyBorder="1"/>
    <xf numFmtId="0" fontId="2" fillId="0" borderId="1" xfId="0" applyFont="1" applyFill="1" applyBorder="1" applyAlignment="1">
      <alignment wrapText="1"/>
    </xf>
    <xf numFmtId="0" fontId="2" fillId="0" borderId="1" xfId="0" applyFont="1" applyBorder="1" applyAlignment="1">
      <alignment wrapText="1"/>
    </xf>
    <xf numFmtId="0" fontId="5" fillId="0" borderId="1" xfId="0" applyFont="1" applyBorder="1" applyAlignment="1">
      <alignment wrapText="1"/>
    </xf>
    <xf numFmtId="0" fontId="7" fillId="0" borderId="6" xfId="0" applyFont="1" applyFill="1" applyBorder="1" applyAlignment="1">
      <alignment horizontal="left" vertical="top" wrapText="1"/>
    </xf>
    <xf numFmtId="0" fontId="8" fillId="0" borderId="4" xfId="0" applyFont="1" applyFill="1" applyBorder="1" applyAlignment="1">
      <alignment vertical="top" wrapText="1"/>
    </xf>
    <xf numFmtId="0" fontId="11" fillId="0" borderId="4" xfId="0" applyFont="1" applyFill="1" applyBorder="1" applyAlignment="1">
      <alignment vertical="top" wrapText="1"/>
    </xf>
    <xf numFmtId="0" fontId="0" fillId="0" borderId="5" xfId="0" applyBorder="1" applyAlignment="1">
      <alignment vertical="top" wrapText="1"/>
    </xf>
    <xf numFmtId="0" fontId="19" fillId="0" borderId="6" xfId="0" applyFont="1" applyBorder="1" applyAlignment="1">
      <alignment horizontal="center" vertical="top" wrapText="1"/>
    </xf>
    <xf numFmtId="14" fontId="9" fillId="0" borderId="0" xfId="1" applyNumberFormat="1" applyFont="1" applyFill="1" applyAlignment="1">
      <alignment wrapText="1"/>
    </xf>
    <xf numFmtId="14" fontId="1" fillId="0" borderId="0" xfId="0" applyNumberFormat="1" applyFont="1" applyFill="1" applyAlignment="1">
      <alignment horizontal="left" wrapText="1"/>
    </xf>
    <xf numFmtId="0" fontId="4" fillId="0" borderId="0" xfId="0" applyNumberFormat="1" applyFont="1" applyFill="1" applyAlignment="1">
      <alignment wrapText="1"/>
    </xf>
    <xf numFmtId="166" fontId="5" fillId="0" borderId="0" xfId="0" applyNumberFormat="1" applyFont="1" applyFill="1" applyAlignment="1">
      <alignment wrapText="1"/>
    </xf>
    <xf numFmtId="0" fontId="22" fillId="0" borderId="4" xfId="0" applyFont="1" applyFill="1" applyBorder="1" applyAlignment="1">
      <alignment vertical="top" wrapText="1"/>
    </xf>
    <xf numFmtId="14" fontId="0" fillId="0" borderId="0" xfId="0" applyNumberFormat="1" applyFill="1" applyAlignment="1">
      <alignment wrapText="1"/>
    </xf>
    <xf numFmtId="167" fontId="0" fillId="0" borderId="0" xfId="0" applyNumberFormat="1"/>
    <xf numFmtId="14" fontId="2" fillId="0" borderId="0" xfId="0" applyNumberFormat="1" applyFont="1" applyFill="1" applyAlignment="1">
      <alignment wrapText="1"/>
    </xf>
    <xf numFmtId="164" fontId="13" fillId="0" borderId="0" xfId="0" applyNumberFormat="1" applyFont="1" applyFill="1"/>
    <xf numFmtId="0" fontId="0" fillId="0" borderId="0" xfId="0" applyFill="1"/>
    <xf numFmtId="14" fontId="23" fillId="2" borderId="0" xfId="0" applyNumberFormat="1" applyFont="1" applyFill="1" applyAlignment="1">
      <alignment wrapText="1"/>
    </xf>
    <xf numFmtId="164" fontId="0" fillId="0" borderId="0" xfId="0" applyNumberFormat="1"/>
    <xf numFmtId="0" fontId="24" fillId="0" borderId="1" xfId="2" applyBorder="1"/>
    <xf numFmtId="43" fontId="0" fillId="0" borderId="0" xfId="0" applyNumberFormat="1" applyFill="1" applyAlignment="1">
      <alignment wrapText="1"/>
    </xf>
    <xf numFmtId="43" fontId="5" fillId="0" borderId="0" xfId="0" applyNumberFormat="1" applyFont="1" applyFill="1" applyAlignment="1">
      <alignment wrapText="1"/>
    </xf>
    <xf numFmtId="0" fontId="8" fillId="0" borderId="0" xfId="0" applyFont="1" applyFill="1" applyAlignment="1">
      <alignment horizontal="left" vertical="top" wrapText="1"/>
    </xf>
    <xf numFmtId="0" fontId="8" fillId="0" borderId="0" xfId="0" applyFont="1" applyFill="1" applyBorder="1" applyAlignment="1">
      <alignment horizontal="left" vertical="top"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5" fillId="0" borderId="0" xfId="0" applyFont="1" applyBorder="1" applyAlignment="1">
      <alignment horizontal="left" wrapText="1"/>
    </xf>
    <xf numFmtId="0" fontId="5" fillId="0" borderId="0" xfId="0" applyFont="1" applyBorder="1" applyAlignment="1">
      <alignment horizontal="left" vertical="center"/>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baiba.zonberga-koptjajeva@tukums.lv%2029616682"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9"/>
  <sheetViews>
    <sheetView tabSelected="1" zoomScaleNormal="100" workbookViewId="0">
      <selection activeCell="C5" sqref="C5"/>
    </sheetView>
  </sheetViews>
  <sheetFormatPr defaultRowHeight="14.5" x14ac:dyDescent="0.35"/>
  <cols>
    <col min="1" max="1" width="37.7265625" customWidth="1"/>
    <col min="2" max="2" width="14.26953125" customWidth="1"/>
    <col min="3" max="3" width="13.7265625" customWidth="1"/>
    <col min="4" max="5" width="14.453125" customWidth="1"/>
    <col min="6" max="6" width="14.54296875" customWidth="1"/>
    <col min="7" max="7" width="11.453125" customWidth="1"/>
    <col min="8" max="8" width="13.26953125" customWidth="1"/>
    <col min="9" max="9" width="14.453125" customWidth="1"/>
    <col min="10" max="10" width="20.26953125" customWidth="1"/>
    <col min="11" max="11" width="12.453125" customWidth="1"/>
    <col min="12" max="13" width="14.81640625" customWidth="1"/>
    <col min="14" max="14" width="14.7265625" customWidth="1"/>
    <col min="15" max="15" width="15.1796875" customWidth="1"/>
    <col min="16" max="16" width="18.7265625" customWidth="1"/>
    <col min="17" max="17" width="13.26953125" customWidth="1"/>
    <col min="18" max="18" width="9.54296875" bestFit="1" customWidth="1"/>
  </cols>
  <sheetData>
    <row r="1" spans="1:17" x14ac:dyDescent="0.35">
      <c r="A1" s="2" t="s">
        <v>1</v>
      </c>
      <c r="B1" s="1" t="s">
        <v>2</v>
      </c>
      <c r="C1" s="1" t="s">
        <v>3</v>
      </c>
      <c r="D1" s="1" t="s">
        <v>4</v>
      </c>
      <c r="E1" s="4"/>
    </row>
    <row r="2" spans="1:17" x14ac:dyDescent="0.35">
      <c r="A2" s="3" t="s">
        <v>46</v>
      </c>
      <c r="B2" s="59" t="s">
        <v>47</v>
      </c>
      <c r="C2" s="1"/>
      <c r="D2" s="1"/>
      <c r="E2" s="4"/>
    </row>
    <row r="3" spans="1:17" x14ac:dyDescent="0.35">
      <c r="A3" s="35" t="s">
        <v>0</v>
      </c>
      <c r="B3" s="1" t="s">
        <v>45</v>
      </c>
      <c r="C3" s="4"/>
      <c r="D3" s="4"/>
      <c r="E3" s="4"/>
    </row>
    <row r="4" spans="1:17" x14ac:dyDescent="0.35">
      <c r="A4" s="36" t="s">
        <v>28</v>
      </c>
      <c r="B4" s="1">
        <v>68145.72</v>
      </c>
      <c r="C4" s="4"/>
      <c r="D4" s="38" t="s">
        <v>29</v>
      </c>
      <c r="E4" s="38"/>
      <c r="F4" s="32"/>
      <c r="G4" s="32"/>
      <c r="H4" s="32"/>
      <c r="I4" s="32"/>
      <c r="J4" s="32"/>
      <c r="K4" s="32"/>
      <c r="L4" s="32"/>
      <c r="M4" s="32"/>
      <c r="N4" s="32"/>
      <c r="O4" s="32"/>
      <c r="P4" s="32"/>
      <c r="Q4" s="32"/>
    </row>
    <row r="5" spans="1:17" ht="29" x14ac:dyDescent="0.35">
      <c r="A5" s="37" t="s">
        <v>38</v>
      </c>
      <c r="B5" s="1">
        <v>43194.67</v>
      </c>
      <c r="C5" s="4"/>
      <c r="D5" s="67" t="s">
        <v>20</v>
      </c>
      <c r="E5" s="67"/>
      <c r="F5" s="67"/>
      <c r="G5" s="67"/>
      <c r="H5" s="67"/>
      <c r="I5" s="67"/>
      <c r="J5" s="67"/>
      <c r="K5" s="67"/>
      <c r="L5" s="67"/>
      <c r="M5" s="67"/>
      <c r="N5" s="67"/>
      <c r="O5" s="67"/>
      <c r="P5" s="67"/>
      <c r="Q5" s="67"/>
    </row>
    <row r="6" spans="1:17" ht="21" customHeight="1" x14ac:dyDescent="0.35">
      <c r="A6" s="39" t="s">
        <v>7</v>
      </c>
      <c r="B6" s="1"/>
      <c r="C6" s="4"/>
      <c r="D6" s="68" t="s">
        <v>21</v>
      </c>
      <c r="E6" s="68"/>
      <c r="F6" s="68"/>
      <c r="G6" s="68"/>
      <c r="H6" s="68"/>
      <c r="I6" s="68"/>
      <c r="J6" s="68"/>
      <c r="K6" s="68"/>
      <c r="L6" s="68"/>
      <c r="M6" s="68"/>
      <c r="N6" s="68"/>
      <c r="O6" s="68"/>
      <c r="P6" s="68"/>
      <c r="Q6" s="68"/>
    </row>
    <row r="7" spans="1:17" ht="35.25" customHeight="1" x14ac:dyDescent="0.35">
      <c r="A7" s="39" t="s">
        <v>8</v>
      </c>
      <c r="B7" s="1"/>
      <c r="D7" s="67" t="s">
        <v>31</v>
      </c>
      <c r="E7" s="67"/>
      <c r="F7" s="67"/>
      <c r="G7" s="67"/>
      <c r="H7" s="67"/>
      <c r="I7" s="67"/>
      <c r="J7" s="67"/>
      <c r="K7" s="67"/>
      <c r="L7" s="67"/>
      <c r="M7" s="67"/>
      <c r="N7" s="67"/>
      <c r="O7" s="67"/>
      <c r="P7" s="67"/>
      <c r="Q7" s="67"/>
    </row>
    <row r="8" spans="1:17" ht="29" x14ac:dyDescent="0.35">
      <c r="A8" s="39" t="s">
        <v>9</v>
      </c>
      <c r="B8" s="15"/>
      <c r="D8" s="67" t="s">
        <v>22</v>
      </c>
      <c r="E8" s="67"/>
      <c r="F8" s="67"/>
      <c r="G8" s="67"/>
      <c r="H8" s="67"/>
      <c r="I8" s="67"/>
      <c r="J8" s="67"/>
      <c r="K8" s="67"/>
      <c r="L8" s="67"/>
      <c r="M8" s="67"/>
      <c r="N8" s="67"/>
      <c r="O8" s="67"/>
      <c r="P8" s="67"/>
      <c r="Q8" s="67"/>
    </row>
    <row r="9" spans="1:17" x14ac:dyDescent="0.35">
      <c r="A9" s="40" t="s">
        <v>34</v>
      </c>
      <c r="B9" s="1"/>
      <c r="D9" s="67" t="s">
        <v>30</v>
      </c>
      <c r="E9" s="67"/>
      <c r="F9" s="67"/>
      <c r="G9" s="67"/>
      <c r="H9" s="67"/>
      <c r="I9" s="67"/>
      <c r="J9" s="67"/>
      <c r="K9" s="67"/>
      <c r="L9" s="67"/>
      <c r="M9" s="67"/>
      <c r="N9" s="67"/>
      <c r="O9" s="67"/>
      <c r="P9" s="67"/>
      <c r="Q9" s="67"/>
    </row>
    <row r="10" spans="1:17" ht="29" x14ac:dyDescent="0.35">
      <c r="A10" s="16" t="s">
        <v>11</v>
      </c>
      <c r="B10" s="1"/>
      <c r="D10" s="67" t="s">
        <v>32</v>
      </c>
      <c r="E10" s="67"/>
      <c r="F10" s="67"/>
      <c r="G10" s="67"/>
      <c r="H10" s="67"/>
      <c r="I10" s="67"/>
      <c r="J10" s="67"/>
      <c r="K10" s="67"/>
      <c r="L10" s="67"/>
      <c r="M10" s="67"/>
      <c r="N10" s="67"/>
      <c r="O10" s="67"/>
      <c r="P10" s="67"/>
      <c r="Q10" s="67"/>
    </row>
    <row r="11" spans="1:17" ht="43.5" x14ac:dyDescent="0.35">
      <c r="A11" s="16" t="s">
        <v>35</v>
      </c>
      <c r="B11" s="1"/>
    </row>
    <row r="12" spans="1:17" ht="32.25" customHeight="1" x14ac:dyDescent="0.35">
      <c r="A12" s="41" t="s">
        <v>5</v>
      </c>
      <c r="B12" s="1"/>
    </row>
    <row r="13" spans="1:17" ht="34.5" customHeight="1" x14ac:dyDescent="0.35">
      <c r="A13" s="41" t="s">
        <v>36</v>
      </c>
      <c r="B13" s="1"/>
    </row>
    <row r="14" spans="1:17" ht="34.5" customHeight="1" x14ac:dyDescent="0.35">
      <c r="A14" s="41" t="s">
        <v>37</v>
      </c>
      <c r="B14" s="1"/>
      <c r="D14" s="62" t="s">
        <v>43</v>
      </c>
      <c r="E14" s="62"/>
      <c r="F14" s="62"/>
      <c r="G14" s="62"/>
      <c r="H14" s="62"/>
      <c r="I14" s="62"/>
      <c r="J14" s="62"/>
      <c r="K14" s="62"/>
      <c r="L14" s="62"/>
      <c r="M14" s="62"/>
      <c r="N14" s="62"/>
      <c r="O14" s="62"/>
      <c r="P14" s="62"/>
      <c r="Q14" s="62"/>
    </row>
    <row r="15" spans="1:17" ht="30.75" customHeight="1" x14ac:dyDescent="0.35">
      <c r="A15" s="41" t="s">
        <v>6</v>
      </c>
      <c r="B15" s="1"/>
      <c r="D15" s="63" t="s">
        <v>44</v>
      </c>
      <c r="E15" s="63"/>
      <c r="F15" s="63"/>
      <c r="G15" s="63"/>
      <c r="H15" s="63"/>
      <c r="I15" s="63"/>
      <c r="J15" s="63"/>
      <c r="K15" s="63"/>
      <c r="L15" s="63"/>
      <c r="M15" s="63"/>
      <c r="N15" s="63"/>
      <c r="O15" s="63"/>
      <c r="P15" s="63"/>
      <c r="Q15" s="63"/>
    </row>
    <row r="16" spans="1:17" ht="30" customHeight="1" thickBot="1" x14ac:dyDescent="0.4">
      <c r="A16" s="19"/>
      <c r="B16" s="5"/>
      <c r="C16" s="5"/>
      <c r="D16" s="5"/>
      <c r="E16" s="5"/>
      <c r="F16" s="5"/>
    </row>
    <row r="17" spans="1:18" ht="30" customHeight="1" thickBot="1" x14ac:dyDescent="0.4">
      <c r="A17" s="19"/>
      <c r="B17" s="5"/>
      <c r="C17" s="5"/>
      <c r="D17" s="5"/>
      <c r="E17" s="64" t="s">
        <v>39</v>
      </c>
      <c r="F17" s="65"/>
      <c r="G17" s="65"/>
      <c r="H17" s="65"/>
      <c r="I17" s="65"/>
      <c r="J17" s="65"/>
      <c r="K17" s="65"/>
      <c r="L17" s="65"/>
      <c r="M17" s="65"/>
      <c r="N17" s="65"/>
      <c r="O17" s="65"/>
      <c r="P17" s="65"/>
      <c r="Q17" s="66"/>
    </row>
    <row r="18" spans="1:18" s="17" customFormat="1" ht="184.5" customHeight="1" x14ac:dyDescent="0.35">
      <c r="A18" s="34" t="s">
        <v>10</v>
      </c>
      <c r="B18" s="34" t="s">
        <v>13</v>
      </c>
      <c r="C18" s="34" t="s">
        <v>12</v>
      </c>
      <c r="D18" s="34" t="s">
        <v>14</v>
      </c>
      <c r="E18" s="46" t="s">
        <v>41</v>
      </c>
      <c r="F18" s="42" t="s">
        <v>15</v>
      </c>
      <c r="G18" s="43" t="s">
        <v>16</v>
      </c>
      <c r="H18" s="43" t="s">
        <v>17</v>
      </c>
      <c r="I18" s="43" t="s">
        <v>18</v>
      </c>
      <c r="J18" s="43" t="s">
        <v>19</v>
      </c>
      <c r="K18" s="43" t="s">
        <v>23</v>
      </c>
      <c r="L18" s="44" t="s">
        <v>40</v>
      </c>
      <c r="M18" s="51" t="s">
        <v>42</v>
      </c>
      <c r="N18" s="43" t="s">
        <v>33</v>
      </c>
      <c r="O18" s="43" t="s">
        <v>24</v>
      </c>
      <c r="P18" s="44" t="s">
        <v>27</v>
      </c>
      <c r="Q18" s="45" t="s">
        <v>25</v>
      </c>
    </row>
    <row r="19" spans="1:18" s="6" customFormat="1" ht="15.5" x14ac:dyDescent="0.35">
      <c r="F19" s="7"/>
      <c r="L19" s="18"/>
      <c r="M19" s="18"/>
      <c r="P19" s="18"/>
    </row>
    <row r="20" spans="1:18" s="6" customFormat="1" ht="15.5" x14ac:dyDescent="0.35">
      <c r="A20" s="23"/>
      <c r="B20" s="14"/>
      <c r="E20" s="57">
        <v>44363</v>
      </c>
      <c r="F20" s="7"/>
      <c r="L20" s="18"/>
      <c r="M20" s="18"/>
      <c r="N20" s="52"/>
      <c r="P20" s="18"/>
    </row>
    <row r="21" spans="1:18" s="6" customFormat="1" ht="15.5" x14ac:dyDescent="0.35">
      <c r="A21" s="6">
        <v>2013</v>
      </c>
      <c r="B21" s="10">
        <v>34028.550000000003</v>
      </c>
      <c r="C21" s="10">
        <v>11342.85</v>
      </c>
      <c r="D21" s="21">
        <f>B21-C21</f>
        <v>22685.700000000004</v>
      </c>
      <c r="E21" s="47"/>
      <c r="F21" s="48">
        <v>41354</v>
      </c>
      <c r="G21" s="8">
        <v>8507.14</v>
      </c>
      <c r="H21" s="8"/>
      <c r="I21" s="8">
        <v>5671.43</v>
      </c>
      <c r="J21" s="49">
        <f>$E$20-F21</f>
        <v>3009</v>
      </c>
      <c r="K21" s="22">
        <f>I21*0.025%</f>
        <v>1.4178575</v>
      </c>
      <c r="L21" s="50">
        <f>J21*K21</f>
        <v>4266.3332174999996</v>
      </c>
      <c r="M21" s="18"/>
      <c r="P21" s="18"/>
    </row>
    <row r="22" spans="1:18" s="6" customFormat="1" ht="15.5" x14ac:dyDescent="0.35">
      <c r="B22" s="10"/>
      <c r="C22" s="10"/>
      <c r="D22" s="10"/>
      <c r="E22" s="10"/>
      <c r="F22" s="48">
        <v>41408</v>
      </c>
      <c r="G22" s="8">
        <v>8507.14</v>
      </c>
      <c r="H22" s="8"/>
      <c r="I22" s="8">
        <v>5671.43</v>
      </c>
      <c r="J22" s="49">
        <f>$E$20-F22</f>
        <v>2955</v>
      </c>
      <c r="K22" s="22">
        <f>I22*0.025%</f>
        <v>1.4178575</v>
      </c>
      <c r="L22" s="50">
        <f>J22*K22</f>
        <v>4189.7689124999997</v>
      </c>
      <c r="M22" s="54"/>
      <c r="N22" s="13"/>
      <c r="O22" s="22"/>
      <c r="P22" s="30"/>
    </row>
    <row r="23" spans="1:18" ht="15.5" x14ac:dyDescent="0.35">
      <c r="B23" s="11"/>
      <c r="F23" s="48">
        <v>41499</v>
      </c>
      <c r="G23" s="9">
        <v>8507.14</v>
      </c>
      <c r="H23" s="9"/>
      <c r="I23" s="8">
        <v>5671.43</v>
      </c>
      <c r="J23" s="49">
        <f t="shared" ref="J23:J24" si="0">$E$20-F23</f>
        <v>2864</v>
      </c>
      <c r="K23" s="22">
        <f t="shared" ref="K23:K24" si="1">I23*0.025%</f>
        <v>1.4178575</v>
      </c>
      <c r="L23" s="50">
        <f>J23*K23</f>
        <v>4060.74388</v>
      </c>
      <c r="M23" s="50"/>
      <c r="N23" s="13"/>
      <c r="O23" s="22"/>
      <c r="P23" s="30"/>
      <c r="R23" s="53"/>
    </row>
    <row r="24" spans="1:18" ht="15.5" x14ac:dyDescent="0.35">
      <c r="F24" s="48">
        <v>41590</v>
      </c>
      <c r="G24" s="8">
        <v>8507.14</v>
      </c>
      <c r="H24" s="9"/>
      <c r="I24" s="8">
        <v>5671.43</v>
      </c>
      <c r="J24" s="49">
        <f t="shared" si="0"/>
        <v>2773</v>
      </c>
      <c r="K24" s="22">
        <f t="shared" si="1"/>
        <v>1.4178575</v>
      </c>
      <c r="L24" s="50">
        <f>J24*K24</f>
        <v>3931.7188474999998</v>
      </c>
      <c r="M24" s="50"/>
      <c r="N24" s="13"/>
      <c r="O24" s="22"/>
      <c r="P24" s="30"/>
    </row>
    <row r="25" spans="1:18" x14ac:dyDescent="0.35">
      <c r="F25" s="25"/>
      <c r="I25" s="20">
        <f>SUM(I21:I24)</f>
        <v>22685.72</v>
      </c>
      <c r="J25" s="12"/>
      <c r="K25" s="12"/>
      <c r="L25" s="31">
        <f>SUM(L21:L24)</f>
        <v>16448.564857499998</v>
      </c>
      <c r="M25" s="55"/>
      <c r="N25" s="56"/>
      <c r="P25" s="31"/>
      <c r="Q25" s="20">
        <f>L25+P25</f>
        <v>16448.564857499998</v>
      </c>
    </row>
    <row r="26" spans="1:18" ht="15.5" x14ac:dyDescent="0.35">
      <c r="A26" s="6">
        <v>2014</v>
      </c>
      <c r="B26" s="10">
        <v>34029.75</v>
      </c>
      <c r="C26" s="10">
        <v>11299.75</v>
      </c>
      <c r="D26" s="21">
        <f>B26-C26</f>
        <v>22730</v>
      </c>
      <c r="E26" s="21"/>
      <c r="F26" s="48">
        <v>41729</v>
      </c>
      <c r="G26" s="8">
        <v>8507.44</v>
      </c>
      <c r="H26" s="8"/>
      <c r="I26" s="8">
        <v>5682.5</v>
      </c>
      <c r="J26" s="13">
        <f>$E$20-F26</f>
        <v>2634</v>
      </c>
      <c r="K26" s="60">
        <f>I26*0.025%</f>
        <v>1.420625</v>
      </c>
      <c r="L26" s="61">
        <f>J26*K26</f>
        <v>3741.92625</v>
      </c>
      <c r="M26" s="18"/>
      <c r="N26" s="6"/>
      <c r="O26" s="6"/>
      <c r="P26" s="18"/>
      <c r="Q26" s="6"/>
    </row>
    <row r="27" spans="1:18" ht="15.5" x14ac:dyDescent="0.35">
      <c r="A27" s="6"/>
      <c r="B27" s="10"/>
      <c r="C27" s="10"/>
      <c r="D27" s="10"/>
      <c r="E27" s="10"/>
      <c r="F27" s="48">
        <v>41773</v>
      </c>
      <c r="G27" s="8">
        <v>8507.44</v>
      </c>
      <c r="H27" s="8"/>
      <c r="I27" s="8">
        <v>5682.5</v>
      </c>
      <c r="J27" s="13">
        <f>$E$20-F27</f>
        <v>2590</v>
      </c>
      <c r="K27" s="22">
        <f>I27*0.025%</f>
        <v>1.420625</v>
      </c>
      <c r="L27" s="30">
        <f>J27*K27</f>
        <v>3679.4187500000003</v>
      </c>
      <c r="M27" s="30"/>
      <c r="N27" s="13"/>
      <c r="O27" s="22"/>
      <c r="P27" s="30"/>
      <c r="Q27" s="6"/>
    </row>
    <row r="28" spans="1:18" ht="15.5" x14ac:dyDescent="0.35">
      <c r="A28" s="6"/>
      <c r="B28" s="10"/>
      <c r="C28" s="10"/>
      <c r="D28" s="10"/>
      <c r="E28" s="10"/>
      <c r="F28" s="48">
        <v>41866</v>
      </c>
      <c r="G28" s="8">
        <v>8507.44</v>
      </c>
      <c r="H28" s="8"/>
      <c r="I28" s="8">
        <v>5682.5</v>
      </c>
      <c r="J28" s="13">
        <f t="shared" ref="J28:J29" si="2">$E$20-F28</f>
        <v>2497</v>
      </c>
      <c r="K28" s="22">
        <f>I28*0.025%</f>
        <v>1.420625</v>
      </c>
      <c r="L28" s="30">
        <f>J28*K28</f>
        <v>3547.3006249999999</v>
      </c>
      <c r="M28" s="30"/>
      <c r="N28" s="13"/>
      <c r="O28" s="22"/>
      <c r="P28" s="30"/>
      <c r="Q28" s="6"/>
    </row>
    <row r="29" spans="1:18" ht="15.5" x14ac:dyDescent="0.35">
      <c r="B29" s="11"/>
      <c r="F29" s="48">
        <v>41956</v>
      </c>
      <c r="G29" s="8">
        <v>8507.44</v>
      </c>
      <c r="H29" s="8"/>
      <c r="I29" s="8">
        <v>5682.5</v>
      </c>
      <c r="J29" s="13">
        <f t="shared" si="2"/>
        <v>2407</v>
      </c>
      <c r="K29" s="22">
        <f t="shared" ref="K29" si="3">I29*0.025%</f>
        <v>1.420625</v>
      </c>
      <c r="L29" s="30">
        <f>J29*K29</f>
        <v>3419.444375</v>
      </c>
      <c r="M29" s="30"/>
      <c r="N29" s="13"/>
      <c r="O29" s="22"/>
      <c r="P29" s="30"/>
    </row>
    <row r="30" spans="1:18" x14ac:dyDescent="0.35">
      <c r="F30" s="25"/>
      <c r="G30" s="58"/>
      <c r="H30" s="53"/>
      <c r="I30" s="20">
        <f>SUM(I26:I29)</f>
        <v>22730</v>
      </c>
      <c r="J30" s="12"/>
      <c r="K30" s="12"/>
      <c r="L30" s="31">
        <f>SUM(L26:L29)</f>
        <v>14388.09</v>
      </c>
      <c r="M30" s="31"/>
      <c r="P30" s="31"/>
      <c r="Q30" s="20">
        <f>L30+P30</f>
        <v>14388.09</v>
      </c>
    </row>
    <row r="31" spans="1:18" ht="15.5" x14ac:dyDescent="0.35">
      <c r="F31" s="24"/>
      <c r="H31" s="53"/>
      <c r="I31" s="53"/>
      <c r="L31" s="32"/>
      <c r="M31" s="32"/>
      <c r="P31" s="32"/>
    </row>
    <row r="32" spans="1:18" x14ac:dyDescent="0.35">
      <c r="A32" s="6">
        <v>2015</v>
      </c>
      <c r="B32" s="10">
        <v>34029.75</v>
      </c>
      <c r="C32" s="10">
        <v>11299.75</v>
      </c>
      <c r="D32" s="21">
        <f>B32-C32</f>
        <v>22730</v>
      </c>
      <c r="E32" s="21"/>
      <c r="G32" s="8"/>
      <c r="H32" s="8"/>
      <c r="I32" s="8"/>
      <c r="J32" s="6"/>
      <c r="K32" s="6"/>
      <c r="L32" s="18"/>
      <c r="M32" s="18"/>
      <c r="N32" s="6"/>
      <c r="O32" s="6"/>
      <c r="P32" s="18"/>
      <c r="Q32" s="6"/>
    </row>
    <row r="33" spans="1:17" ht="15.5" x14ac:dyDescent="0.35">
      <c r="A33" s="6"/>
      <c r="B33" s="10"/>
      <c r="C33" s="10"/>
      <c r="D33" s="10"/>
      <c r="E33" s="10"/>
      <c r="F33" s="48">
        <v>42090</v>
      </c>
      <c r="G33" s="8">
        <v>8507.44</v>
      </c>
      <c r="H33" s="8"/>
      <c r="I33" s="8">
        <v>5682.5</v>
      </c>
      <c r="J33" s="12">
        <f>$E$20-F33</f>
        <v>2273</v>
      </c>
      <c r="K33" s="22">
        <f>I33*0.025%</f>
        <v>1.420625</v>
      </c>
      <c r="L33" s="30">
        <f>J33*K33</f>
        <v>3229.0806250000001</v>
      </c>
      <c r="M33" s="30"/>
      <c r="N33" s="13"/>
      <c r="O33" s="22"/>
      <c r="P33" s="30"/>
      <c r="Q33" s="6"/>
    </row>
    <row r="34" spans="1:17" ht="15.5" x14ac:dyDescent="0.35">
      <c r="B34" s="11"/>
      <c r="F34" s="48">
        <v>42138</v>
      </c>
      <c r="G34" s="8">
        <v>8507.44</v>
      </c>
      <c r="H34" s="9"/>
      <c r="I34" s="8">
        <v>5682.5</v>
      </c>
      <c r="J34" s="12">
        <f>$E$20-F34</f>
        <v>2225</v>
      </c>
      <c r="K34" s="22">
        <f t="shared" ref="K34:K36" si="4">I34*0.025%</f>
        <v>1.420625</v>
      </c>
      <c r="L34" s="30">
        <f>J34*K34</f>
        <v>3160.890625</v>
      </c>
      <c r="M34" s="30"/>
      <c r="N34" s="13"/>
      <c r="O34" s="22"/>
      <c r="P34" s="30"/>
    </row>
    <row r="35" spans="1:17" ht="15.5" x14ac:dyDescent="0.35">
      <c r="B35" s="11"/>
      <c r="F35" s="48">
        <v>42233</v>
      </c>
      <c r="G35" s="8">
        <v>8507.44</v>
      </c>
      <c r="H35" s="9"/>
      <c r="I35" s="8">
        <v>5682.5</v>
      </c>
      <c r="J35" s="12">
        <f t="shared" ref="J35:J36" si="5">$E$20-F35</f>
        <v>2130</v>
      </c>
      <c r="K35" s="22">
        <f t="shared" si="4"/>
        <v>1.420625</v>
      </c>
      <c r="L35" s="30">
        <f>J35*K35</f>
        <v>3025.9312500000001</v>
      </c>
      <c r="M35" s="30"/>
      <c r="N35" s="13"/>
      <c r="O35" s="22"/>
      <c r="P35" s="30"/>
    </row>
    <row r="36" spans="1:17" ht="15.5" x14ac:dyDescent="0.35">
      <c r="F36" s="48">
        <v>42292</v>
      </c>
      <c r="G36" s="8">
        <v>8507.44</v>
      </c>
      <c r="H36" s="9"/>
      <c r="I36" s="8">
        <v>5682.5</v>
      </c>
      <c r="J36" s="12">
        <f t="shared" si="5"/>
        <v>2071</v>
      </c>
      <c r="K36" s="22">
        <f t="shared" si="4"/>
        <v>1.420625</v>
      </c>
      <c r="L36" s="30">
        <f>J36*K36</f>
        <v>2942.1143750000001</v>
      </c>
      <c r="M36" s="30"/>
      <c r="N36" s="13"/>
      <c r="O36" s="22"/>
      <c r="P36" s="30"/>
    </row>
    <row r="37" spans="1:17" x14ac:dyDescent="0.35">
      <c r="F37" s="25"/>
      <c r="I37" s="20">
        <f>SUM(I32:I36)</f>
        <v>22730</v>
      </c>
      <c r="J37" s="12"/>
      <c r="K37" s="12"/>
      <c r="L37" s="31">
        <f>SUM(L33:L36)</f>
        <v>12358.016875000001</v>
      </c>
      <c r="M37" s="31"/>
      <c r="P37" s="31"/>
      <c r="Q37" s="20">
        <f>L37+P37</f>
        <v>12358.016875000001</v>
      </c>
    </row>
    <row r="38" spans="1:17" x14ac:dyDescent="0.35">
      <c r="F38" s="25"/>
      <c r="L38" s="32"/>
      <c r="M38" s="32"/>
      <c r="P38" s="32"/>
    </row>
    <row r="39" spans="1:17" s="26" customFormat="1" x14ac:dyDescent="0.35">
      <c r="A39" s="26" t="s">
        <v>26</v>
      </c>
      <c r="D39" s="29">
        <f>D21+D26+D32</f>
        <v>68145.700000000012</v>
      </c>
      <c r="E39" s="29"/>
      <c r="F39" s="27"/>
      <c r="I39" s="28">
        <f>I25+I30+I37</f>
        <v>68145.72</v>
      </c>
      <c r="L39" s="33">
        <f>L25+L30+L37</f>
        <v>43194.671732499999</v>
      </c>
      <c r="M39" s="33"/>
      <c r="P39" s="33"/>
      <c r="Q39" s="28">
        <f>Q25+Q30+Q37</f>
        <v>43194.671732499999</v>
      </c>
    </row>
  </sheetData>
  <mergeCells count="9">
    <mergeCell ref="D14:Q14"/>
    <mergeCell ref="D15:Q15"/>
    <mergeCell ref="E17:Q17"/>
    <mergeCell ref="D5:Q5"/>
    <mergeCell ref="D6:Q6"/>
    <mergeCell ref="D7:Q7"/>
    <mergeCell ref="D8:Q8"/>
    <mergeCell ref="D9:Q9"/>
    <mergeCell ref="D10:Q10"/>
  </mergeCells>
  <hyperlinks>
    <hyperlink ref="B2" r:id="rId1" xr:uid="{00000000-0004-0000-0000-000000000000}"/>
  </hyperlinks>
  <pageMargins left="0.7" right="0.7" top="0.75" bottom="0.75" header="0.3" footer="0.3"/>
  <pageSetup paperSize="9" scale="48" fitToHeight="0" orientation="landscape"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TUKUMA NOVADA DOME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Sanita Skiltere</dc:creator>
  <cp:lastModifiedBy>Solvita Vaivode</cp:lastModifiedBy>
  <cp:lastPrinted>2021-06-11T05:58:22Z</cp:lastPrinted>
  <dcterms:created xsi:type="dcterms:W3CDTF">2021-05-21T13:51:38Z</dcterms:created>
  <dcterms:modified xsi:type="dcterms:W3CDTF">2021-12-02T18:19:25Z</dcterms:modified>
</cp:coreProperties>
</file>